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АЯ ПАПКА\ТЕКУЩАЯ РАБОТА\"/>
    </mc:Choice>
  </mc:AlternateContent>
  <xr:revisionPtr revIDLastSave="0" documentId="13_ncr:1_{FF2A210B-419C-4C74-962F-AE7C1DC8DE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расчет (до 2024 г.)" sheetId="1" r:id="rId1"/>
    <sheet name="расчет (после 2024 г.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B4" i="1"/>
  <c r="B17" i="3"/>
  <c r="B14" i="3"/>
  <c r="B11" i="3" l="1"/>
  <c r="B10" i="1"/>
  <c r="B5" i="1" s="1"/>
  <c r="B5" i="3" l="1"/>
  <c r="B2" i="3"/>
  <c r="B2" i="1"/>
</calcChain>
</file>

<file path=xl/sharedStrings.xml><?xml version="1.0" encoding="utf-8"?>
<sst xmlns="http://schemas.openxmlformats.org/spreadsheetml/2006/main" count="57" uniqueCount="23">
  <si>
    <t>Ставка вознаграждения
(в процентах годовых)</t>
  </si>
  <si>
    <t>C = V * R / 100 * P / D</t>
  </si>
  <si>
    <t>R – размер ставки вознаграждения (в % годовых);</t>
  </si>
  <si>
    <t>P – период использования поручительства Фонда (в днях);</t>
  </si>
  <si>
    <t>D – действительное число календарных дней в году (365 или 366 соответственно).</t>
  </si>
  <si>
    <t>Дата заключения договора поручительства</t>
  </si>
  <si>
    <t>Дата окончания договора поручительства</t>
  </si>
  <si>
    <t xml:space="preserve">указать сумму </t>
  </si>
  <si>
    <t>не изменять</t>
  </si>
  <si>
    <t>указать примерную дату</t>
  </si>
  <si>
    <t>С – сумма вознаграждения (в руб.)</t>
  </si>
  <si>
    <t>V – объем (сумма) предоставляемого поручительства (в руб.)</t>
  </si>
  <si>
    <t>выбрать ставку в таблице справа</t>
  </si>
  <si>
    <t>Условия для применения ставки вознаграждения</t>
  </si>
  <si>
    <t>для неторговых сфер деятельности</t>
  </si>
  <si>
    <t>для сферы торговли</t>
  </si>
  <si>
    <t>Данный расчет используется по кредитам со сроком погашения после 2024 года</t>
  </si>
  <si>
    <t>по льготной программе COVID-19;
регистрация в моногороде (р.п. Красный Яр);
стартап (до 12 мес., ранее числился в реестре субъектов МСП);
соцпредпринимательство;
самозанятый</t>
  </si>
  <si>
    <t>стартап (до 12 мес., ранее не числился в реестре субъектов МСП)</t>
  </si>
  <si>
    <t>по сделкам с участием АО "Корпорация "МСП", АО "МСП Банк", Фонда развития промышленности, МКК ОРФМСМСП; 
по программам льготного кредитования АО "Корпорация "МСП" и Минэкономразвития 1764</t>
  </si>
  <si>
    <t>Данный расчет используется по кредитам со сроком погашения до 2024 года (2024 год - високосный, применяется  другой расчет)</t>
  </si>
  <si>
    <t>не изменять (или указать дату окончания кредита, если она приходится на 2024 год)</t>
  </si>
  <si>
    <t>удалить, если дата окончания кредита приходится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</si>
</sst>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4" fontId="1" fillId="0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/>
    <xf numFmtId="0" fontId="3" fillId="0" borderId="0" xfId="0" applyFont="1" applyAlignment="1">
      <alignment wrapText="1"/>
    </xf>
    <xf numFmtId="14" fontId="1" fillId="2" borderId="1" xfId="0" applyNumberFormat="1" applyFont="1" applyFill="1" applyBorder="1"/>
    <xf numFmtId="14" fontId="1" fillId="0" borderId="0" xfId="0" applyNumberFormat="1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14" fontId="1" fillId="3" borderId="1" xfId="0" applyNumberFormat="1" applyFont="1" applyFill="1" applyBorder="1"/>
    <xf numFmtId="0" fontId="1" fillId="0" borderId="2" xfId="0" applyFont="1" applyBorder="1"/>
    <xf numFmtId="14" fontId="1" fillId="3" borderId="3" xfId="0" applyNumberFormat="1" applyFont="1" applyFill="1" applyBorder="1"/>
    <xf numFmtId="14" fontId="1" fillId="3" borderId="4" xfId="0" applyNumberFormat="1" applyFont="1" applyFill="1" applyBorder="1"/>
    <xf numFmtId="14" fontId="1" fillId="3" borderId="5" xfId="0" applyNumberFormat="1" applyFont="1" applyFill="1" applyBorder="1"/>
    <xf numFmtId="0" fontId="1" fillId="0" borderId="6" xfId="0" applyFont="1" applyBorder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K6" sqref="K6"/>
    </sheetView>
  </sheetViews>
  <sheetFormatPr defaultColWidth="9.140625" defaultRowHeight="12.75" x14ac:dyDescent="0.2"/>
  <cols>
    <col min="1" max="1" width="36.28515625" style="1" customWidth="1"/>
    <col min="2" max="2" width="12.42578125" style="1" customWidth="1"/>
    <col min="3" max="3" width="24.5703125" style="1" customWidth="1"/>
    <col min="4" max="4" width="42.85546875" style="1" customWidth="1"/>
    <col min="5" max="5" width="23.5703125" style="1" customWidth="1"/>
    <col min="6" max="16384" width="9.140625" style="1"/>
  </cols>
  <sheetData>
    <row r="1" spans="1:5" ht="25.5" x14ac:dyDescent="0.2">
      <c r="A1" s="10" t="s">
        <v>1</v>
      </c>
      <c r="D1" s="24" t="s">
        <v>13</v>
      </c>
      <c r="E1" s="24" t="s">
        <v>0</v>
      </c>
    </row>
    <row r="2" spans="1:5" ht="25.5" x14ac:dyDescent="0.2">
      <c r="A2" s="12" t="s">
        <v>10</v>
      </c>
      <c r="B2" s="4">
        <f>B3*B4/100*(B10/B6)</f>
        <v>0</v>
      </c>
      <c r="C2" s="7" t="s">
        <v>8</v>
      </c>
      <c r="D2" s="21" t="s">
        <v>18</v>
      </c>
      <c r="E2" s="22">
        <v>0.25</v>
      </c>
    </row>
    <row r="3" spans="1:5" ht="76.5" x14ac:dyDescent="0.2">
      <c r="A3" s="12" t="s">
        <v>11</v>
      </c>
      <c r="B3" s="5">
        <v>0</v>
      </c>
      <c r="C3" s="2" t="s">
        <v>7</v>
      </c>
      <c r="D3" s="13" t="s">
        <v>17</v>
      </c>
      <c r="E3" s="22">
        <v>0.5</v>
      </c>
    </row>
    <row r="4" spans="1:5" ht="63.75" x14ac:dyDescent="0.2">
      <c r="A4" s="12" t="s">
        <v>2</v>
      </c>
      <c r="B4" s="6">
        <f>E7</f>
        <v>0</v>
      </c>
      <c r="C4" s="2" t="s">
        <v>12</v>
      </c>
      <c r="D4" s="13" t="s">
        <v>19</v>
      </c>
      <c r="E4" s="22">
        <v>0.75</v>
      </c>
    </row>
    <row r="5" spans="1:5" ht="25.5" x14ac:dyDescent="0.2">
      <c r="A5" s="12" t="s">
        <v>3</v>
      </c>
      <c r="B5" s="3">
        <f>B10</f>
        <v>1096</v>
      </c>
      <c r="C5" s="7" t="s">
        <v>8</v>
      </c>
      <c r="D5" s="13" t="s">
        <v>14</v>
      </c>
      <c r="E5" s="22">
        <v>1</v>
      </c>
    </row>
    <row r="6" spans="1:5" ht="25.5" x14ac:dyDescent="0.2">
      <c r="A6" s="12" t="s">
        <v>4</v>
      </c>
      <c r="B6" s="3">
        <v>365</v>
      </c>
      <c r="C6" s="7" t="s">
        <v>8</v>
      </c>
      <c r="D6" s="13" t="s">
        <v>15</v>
      </c>
      <c r="E6" s="22">
        <v>1.25</v>
      </c>
    </row>
    <row r="7" spans="1:5" x14ac:dyDescent="0.2">
      <c r="A7" s="2"/>
    </row>
    <row r="8" spans="1:5" x14ac:dyDescent="0.2">
      <c r="A8" s="11" t="s">
        <v>5</v>
      </c>
      <c r="B8" s="8">
        <v>44562</v>
      </c>
      <c r="C8" s="2" t="s">
        <v>9</v>
      </c>
    </row>
    <row r="9" spans="1:5" x14ac:dyDescent="0.2">
      <c r="A9" s="11" t="s">
        <v>6</v>
      </c>
      <c r="B9" s="8">
        <v>45657</v>
      </c>
      <c r="C9" s="2" t="s">
        <v>9</v>
      </c>
    </row>
    <row r="10" spans="1:5" x14ac:dyDescent="0.2">
      <c r="A10" s="2"/>
      <c r="B10" s="3">
        <f>B9-B8+1</f>
        <v>1096</v>
      </c>
      <c r="C10" s="7" t="s">
        <v>8</v>
      </c>
    </row>
    <row r="11" spans="1:5" x14ac:dyDescent="0.2">
      <c r="B11" s="9"/>
    </row>
    <row r="12" spans="1:5" x14ac:dyDescent="0.2">
      <c r="A12" s="14" t="s">
        <v>20</v>
      </c>
    </row>
    <row r="14" spans="1:5" x14ac:dyDescent="0.2">
      <c r="E14" s="9"/>
    </row>
    <row r="16" spans="1:5" x14ac:dyDescent="0.2">
      <c r="E16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AB2E-E0E8-43B6-9D2F-C2DE1E2769EA}">
  <dimension ref="A1:E23"/>
  <sheetViews>
    <sheetView workbookViewId="0">
      <selection activeCell="D1" sqref="D1:E1"/>
    </sheetView>
  </sheetViews>
  <sheetFormatPr defaultColWidth="9.140625" defaultRowHeight="12.75" x14ac:dyDescent="0.2"/>
  <cols>
    <col min="1" max="1" width="36.28515625" style="1" customWidth="1"/>
    <col min="2" max="2" width="12.42578125" style="1" customWidth="1"/>
    <col min="3" max="3" width="24.5703125" style="1" customWidth="1"/>
    <col min="4" max="4" width="42.85546875" style="1" customWidth="1"/>
    <col min="5" max="5" width="23.5703125" style="1" customWidth="1"/>
    <col min="6" max="16384" width="9.140625" style="1"/>
  </cols>
  <sheetData>
    <row r="1" spans="1:5" ht="25.5" x14ac:dyDescent="0.2">
      <c r="A1" s="10" t="s">
        <v>1</v>
      </c>
      <c r="D1" s="24" t="s">
        <v>13</v>
      </c>
      <c r="E1" s="24" t="s">
        <v>0</v>
      </c>
    </row>
    <row r="2" spans="1:5" ht="25.5" x14ac:dyDescent="0.2">
      <c r="A2" s="12" t="s">
        <v>10</v>
      </c>
      <c r="B2" s="4">
        <f>B3*B4/100*(B11/B6+B14/B7+B17/B6)</f>
        <v>0</v>
      </c>
      <c r="C2" s="7" t="s">
        <v>8</v>
      </c>
      <c r="D2" s="21" t="s">
        <v>18</v>
      </c>
      <c r="E2" s="22">
        <v>0.25</v>
      </c>
    </row>
    <row r="3" spans="1:5" ht="76.5" x14ac:dyDescent="0.2">
      <c r="A3" s="12" t="s">
        <v>11</v>
      </c>
      <c r="B3" s="5">
        <v>0</v>
      </c>
      <c r="C3" s="2" t="s">
        <v>7</v>
      </c>
      <c r="D3" s="13" t="s">
        <v>17</v>
      </c>
      <c r="E3" s="22">
        <v>0.5</v>
      </c>
    </row>
    <row r="4" spans="1:5" ht="63.75" x14ac:dyDescent="0.2">
      <c r="A4" s="12" t="s">
        <v>2</v>
      </c>
      <c r="B4" s="6">
        <f>E7</f>
        <v>0</v>
      </c>
      <c r="C4" s="2" t="s">
        <v>12</v>
      </c>
      <c r="D4" s="13" t="s">
        <v>19</v>
      </c>
      <c r="E4" s="22">
        <v>0.75</v>
      </c>
    </row>
    <row r="5" spans="1:5" ht="25.5" x14ac:dyDescent="0.2">
      <c r="A5" s="12" t="s">
        <v>3</v>
      </c>
      <c r="B5" s="3">
        <f>B11+B14+B17</f>
        <v>2191</v>
      </c>
      <c r="C5" s="7" t="s">
        <v>8</v>
      </c>
      <c r="D5" s="13" t="s">
        <v>14</v>
      </c>
      <c r="E5" s="22">
        <v>1</v>
      </c>
    </row>
    <row r="6" spans="1:5" ht="25.5" x14ac:dyDescent="0.2">
      <c r="A6" s="12" t="s">
        <v>4</v>
      </c>
      <c r="B6" s="3">
        <v>365</v>
      </c>
      <c r="C6" s="7" t="s">
        <v>8</v>
      </c>
      <c r="D6" s="13" t="s">
        <v>15</v>
      </c>
      <c r="E6" s="22">
        <v>1.25</v>
      </c>
    </row>
    <row r="7" spans="1:5" ht="25.5" x14ac:dyDescent="0.2">
      <c r="A7" s="12" t="s">
        <v>4</v>
      </c>
      <c r="B7" s="3">
        <v>366</v>
      </c>
      <c r="C7" s="7" t="s">
        <v>8</v>
      </c>
    </row>
    <row r="8" spans="1:5" x14ac:dyDescent="0.2">
      <c r="A8" s="12"/>
      <c r="B8" s="3"/>
      <c r="C8" s="7"/>
    </row>
    <row r="9" spans="1:5" x14ac:dyDescent="0.2">
      <c r="A9" s="11" t="s">
        <v>5</v>
      </c>
      <c r="B9" s="8">
        <v>44562</v>
      </c>
      <c r="C9" s="2" t="s">
        <v>9</v>
      </c>
    </row>
    <row r="10" spans="1:5" x14ac:dyDescent="0.2">
      <c r="A10" s="11"/>
      <c r="B10" s="15">
        <v>45291</v>
      </c>
      <c r="C10" s="7" t="s">
        <v>8</v>
      </c>
    </row>
    <row r="11" spans="1:5" ht="13.5" thickBot="1" x14ac:dyDescent="0.25">
      <c r="A11" s="2"/>
      <c r="B11" s="16">
        <f>B10-B9+1</f>
        <v>730</v>
      </c>
      <c r="C11" s="7" t="s">
        <v>8</v>
      </c>
    </row>
    <row r="12" spans="1:5" x14ac:dyDescent="0.2">
      <c r="A12" s="2"/>
      <c r="B12" s="18">
        <v>45292</v>
      </c>
      <c r="C12" s="7" t="s">
        <v>8</v>
      </c>
    </row>
    <row r="13" spans="1:5" x14ac:dyDescent="0.2">
      <c r="A13" s="2"/>
      <c r="B13" s="19">
        <v>45657</v>
      </c>
      <c r="C13" s="23" t="s">
        <v>21</v>
      </c>
    </row>
    <row r="14" spans="1:5" ht="13.5" thickBot="1" x14ac:dyDescent="0.25">
      <c r="A14" s="2"/>
      <c r="B14" s="20">
        <f>B13-B12+1</f>
        <v>366</v>
      </c>
      <c r="C14" s="7" t="s">
        <v>8</v>
      </c>
    </row>
    <row r="15" spans="1:5" x14ac:dyDescent="0.2">
      <c r="A15" s="2"/>
      <c r="B15" s="17">
        <v>45658</v>
      </c>
      <c r="C15" s="7"/>
      <c r="D15" s="23" t="s">
        <v>22</v>
      </c>
    </row>
    <row r="16" spans="1:5" x14ac:dyDescent="0.2">
      <c r="A16" s="11" t="s">
        <v>6</v>
      </c>
      <c r="B16" s="8">
        <v>46752</v>
      </c>
      <c r="C16" s="2" t="s">
        <v>9</v>
      </c>
      <c r="D16" s="23" t="s">
        <v>22</v>
      </c>
    </row>
    <row r="17" spans="1:5" x14ac:dyDescent="0.2">
      <c r="A17" s="2"/>
      <c r="B17" s="3">
        <f>B16-B15+1</f>
        <v>1095</v>
      </c>
      <c r="C17" s="7"/>
      <c r="D17" s="23" t="s">
        <v>22</v>
      </c>
    </row>
    <row r="18" spans="1:5" x14ac:dyDescent="0.2">
      <c r="B18" s="9"/>
    </row>
    <row r="19" spans="1:5" x14ac:dyDescent="0.2">
      <c r="A19" s="14" t="s">
        <v>16</v>
      </c>
    </row>
    <row r="21" spans="1:5" x14ac:dyDescent="0.2">
      <c r="E21" s="9"/>
    </row>
    <row r="23" spans="1:5" x14ac:dyDescent="0.2">
      <c r="E2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(до 2024 г.)</vt:lpstr>
      <vt:lpstr>расчет (после 2024 г.)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 Парк 3</cp:lastModifiedBy>
  <dcterms:created xsi:type="dcterms:W3CDTF">2019-02-11T05:12:33Z</dcterms:created>
  <dcterms:modified xsi:type="dcterms:W3CDTF">2022-02-02T06:28:41Z</dcterms:modified>
</cp:coreProperties>
</file>