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ЧАЯ ПАПКА\ТЕКУЩАЯ РАБОТА\"/>
    </mc:Choice>
  </mc:AlternateContent>
  <xr:revisionPtr revIDLastSave="0" documentId="13_ncr:1_{4C4A00E5-0476-4E92-B36C-4AFAE35D0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счет до 2028 г." sheetId="3" r:id="rId1"/>
    <sheet name="расчет после 2028 г. до 2032 г." sheetId="4" r:id="rId2"/>
    <sheet name="расчет после 2032 г.до 2036 г." sheetId="5" r:id="rId3"/>
  </sheets>
  <calcPr calcId="191029"/>
</workbook>
</file>

<file path=xl/calcChain.xml><?xml version="1.0" encoding="utf-8"?>
<calcChain xmlns="http://schemas.openxmlformats.org/spreadsheetml/2006/main">
  <c r="B2" i="5" l="1"/>
  <c r="B4" i="5"/>
  <c r="B5" i="5"/>
  <c r="B5" i="4"/>
  <c r="B20" i="5"/>
  <c r="B23" i="5"/>
  <c r="B17" i="5"/>
  <c r="B14" i="5"/>
  <c r="B11" i="5"/>
  <c r="B4" i="4"/>
  <c r="B2" i="4"/>
  <c r="B2" i="3"/>
  <c r="B4" i="3"/>
  <c r="B17" i="4"/>
  <c r="B14" i="4"/>
  <c r="B11" i="4"/>
  <c r="B11" i="3" l="1"/>
  <c r="B5" i="3" l="1"/>
</calcChain>
</file>

<file path=xl/sharedStrings.xml><?xml version="1.0" encoding="utf-8"?>
<sst xmlns="http://schemas.openxmlformats.org/spreadsheetml/2006/main" count="107" uniqueCount="28">
  <si>
    <t>Ставка вознаграждения
(в процентах годовых)</t>
  </si>
  <si>
    <t>C = V * R / 100 * P / D</t>
  </si>
  <si>
    <t>R – размер ставки вознаграждения (в % годовых);</t>
  </si>
  <si>
    <t>P – период использования поручительства Фонда (в днях);</t>
  </si>
  <si>
    <t>D – действительное число календарных дней в году (365 или 366 соответственно).</t>
  </si>
  <si>
    <t>Дата заключения договора поручительства</t>
  </si>
  <si>
    <t xml:space="preserve">указать сумму </t>
  </si>
  <si>
    <t>не изменять</t>
  </si>
  <si>
    <t>указать примерную дату</t>
  </si>
  <si>
    <t>С – сумма вознаграждения (в руб.)</t>
  </si>
  <si>
    <t>V – объем (сумма) предоставляемого поручительства (в руб.)</t>
  </si>
  <si>
    <t>выбрать ставку в таблице справа</t>
  </si>
  <si>
    <t>Условия для применения ставки вознаграждения</t>
  </si>
  <si>
    <t>Дата окончания кредитного договора</t>
  </si>
  <si>
    <t>удалить, если дата окончания кредита приходится на 2028 год</t>
  </si>
  <si>
    <t>указать примерную дату, если дата окончания кредита приходится на 2028 г. / не изменять, если дата окончания кредита приходится на 2029-2031 гг.</t>
  </si>
  <si>
    <t xml:space="preserve">указать примерную дату, если дата окончания кредита приходится на 2029-2031 гг. </t>
  </si>
  <si>
    <t xml:space="preserve"> - СМСП является начинающим предпринимателем: вновь зарегистрирован и действует менее 2 лет на дату заключения договора поручительства;
 - СМСП относится к молодежному предпринимательству;
 - СМСП относится к женскому предпринимательству;
 - СМСП является субъектом социального предпринимательства;
 - СМСП является участником и ветераном специальной военной операции</t>
  </si>
  <si>
    <t xml:space="preserve"> - СМСП зарегистрирован и осуществляет свою деятельность на территории монопрофильного муниципального образования Российской Федерации (моногорода);
 - физическое лицо, не является индивидуальным предпринимателем и применяет специальный налоговый режим "Налог на профессиональный доход" (самозанятый)</t>
  </si>
  <si>
    <t xml:space="preserve"> - по совместным сделкам Фонда с участником национальной гарантийной системы – АО "Корпорация "МСП";
 - по займам/кредитам/банковским гарантиям/финансовой аренде (лизингу), предоставляемым СМСП участниками национальной гарантийной системы – государственными (муниципальными) микрофинансовыми организациями/АО "МСП Банк"/АО "МСП Лизинг" (при наличии действующего Соглашения о сотрудничестве с данной организацией);
 - по займам, предоставляемым СМСП Фондом развития промышленности/ФРП Омской области (при наличии действующего Соглашения о сотрудничестве с данной организацией);
 - СМСП является участником программ льготного кредитования, утвержденных Правительством Российской Федерации/Центральным Банком Российской Федерации/Министерством промышленности и торговли Российской Федерации/Министерством экономического развития Российской Федерации/АО "Корпорация "МСП";
 - СМСП осуществляет деятельность в приоритетных отраслях: растениеводство и животноводство, охота и предоставление соответствующих услуг в этих областях (ОКВЭД 01 раздела А), обрабатывающие производства (раздел С ОКВЭД), деятельность гостиниц и предприятий общественного питания (раздел I ОКВЭД), деятельность в области информации и связи (раздел J ОКВЭД), деятельность профессиональная, научная и техническая (раздел М ОКВЭД), креативные индустрии);
 - СМСП имеет потенциал роста перехода из категории в категорию;
 - СМСП реализует и (или) имеет потребность в реализации программ повышения производительности труда</t>
  </si>
  <si>
    <t xml:space="preserve"> - СМСП осуществляет деятельность, не связанную с торговой деятельностью (приобретение и продажа товаров (перепродажа)</t>
  </si>
  <si>
    <t xml:space="preserve"> - СМСП осуществляет торговую деятельность (приобретение и продажа товаров (перепродажа)</t>
  </si>
  <si>
    <t>Данный расчет используется по кредитам со сроком погашения до 31.12.2027 г.</t>
  </si>
  <si>
    <t>Данный расчет используется по кредитам со сроком погашения с 2028 года и до 31.12.2031 г.</t>
  </si>
  <si>
    <t>Данный расчет используется по кредитам со сроком погашения с 2032 года и до 31.12.2035 г. (максимальный срок поручительства - до 7 лет (при определенных условиях)</t>
  </si>
  <si>
    <t>указать примерную дату, если дата окончания кредита приходится на 2032 г. / не изменять, если дата окончания кредита приходится на 2033-2035 гг.</t>
  </si>
  <si>
    <t xml:space="preserve">указать примерную дату, если дата окончания кредита приходится на 2033-2035 гг. </t>
  </si>
  <si>
    <t>удалить, если дата окончания кредита приходится на 2032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</si>
</sst>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1" fillId="2" borderId="1" xfId="0" applyNumberFormat="1" applyFont="1" applyFill="1" applyBorder="1"/>
    <xf numFmtId="14" fontId="1" fillId="0" borderId="0" xfId="0" applyNumberFormat="1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14" fontId="1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4" fontId="1" fillId="2" borderId="4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14" fontId="1" fillId="3" borderId="2" xfId="0" applyNumberFormat="1" applyFont="1" applyFill="1" applyBorder="1" applyAlignment="1">
      <alignment vertical="center"/>
    </xf>
    <xf numFmtId="14" fontId="1" fillId="3" borderId="3" xfId="0" applyNumberFormat="1" applyFont="1" applyFill="1" applyBorder="1" applyAlignment="1">
      <alignment vertical="center"/>
    </xf>
    <xf numFmtId="14" fontId="1" fillId="3" borderId="1" xfId="0" applyNumberFormat="1" applyFont="1" applyFill="1" applyBorder="1"/>
    <xf numFmtId="0" fontId="1" fillId="0" borderId="7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4" fontId="2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AB2E-E0E8-43B6-9D2F-C2DE1E2769EA}">
  <dimension ref="A1:E17"/>
  <sheetViews>
    <sheetView tabSelected="1" workbookViewId="0"/>
  </sheetViews>
  <sheetFormatPr defaultColWidth="9.140625" defaultRowHeight="12.75" x14ac:dyDescent="0.2"/>
  <cols>
    <col min="1" max="1" width="36.28515625" style="1" customWidth="1"/>
    <col min="2" max="2" width="12.42578125" style="1" customWidth="1"/>
    <col min="3" max="3" width="24.5703125" style="1" customWidth="1"/>
    <col min="4" max="4" width="80.7109375" style="1" customWidth="1"/>
    <col min="5" max="5" width="20.7109375" style="1" customWidth="1"/>
    <col min="6" max="16384" width="9.140625" style="1"/>
  </cols>
  <sheetData>
    <row r="1" spans="1:5" ht="35.1" customHeight="1" x14ac:dyDescent="0.2">
      <c r="A1" s="32" t="s">
        <v>1</v>
      </c>
      <c r="D1" s="12" t="s">
        <v>12</v>
      </c>
      <c r="E1" s="12" t="s">
        <v>0</v>
      </c>
    </row>
    <row r="2" spans="1:5" ht="80.099999999999994" customHeight="1" x14ac:dyDescent="0.2">
      <c r="A2" s="17" t="s">
        <v>9</v>
      </c>
      <c r="B2" s="34">
        <f>B3*B4/100*(B11/B6)</f>
        <v>0</v>
      </c>
      <c r="C2" s="18" t="s">
        <v>7</v>
      </c>
      <c r="D2" s="31" t="s">
        <v>17</v>
      </c>
      <c r="E2" s="10">
        <v>0.25</v>
      </c>
    </row>
    <row r="3" spans="1:5" ht="54.95" customHeight="1" x14ac:dyDescent="0.2">
      <c r="A3" s="17" t="s">
        <v>10</v>
      </c>
      <c r="B3" s="19">
        <v>0</v>
      </c>
      <c r="C3" s="17" t="s">
        <v>6</v>
      </c>
      <c r="D3" s="31" t="s">
        <v>18</v>
      </c>
      <c r="E3" s="10">
        <v>0.5</v>
      </c>
    </row>
    <row r="4" spans="1:5" ht="270" customHeight="1" x14ac:dyDescent="0.2">
      <c r="A4" s="17" t="s">
        <v>2</v>
      </c>
      <c r="B4" s="20">
        <f>E7</f>
        <v>0</v>
      </c>
      <c r="C4" s="17" t="s">
        <v>11</v>
      </c>
      <c r="D4" s="31" t="s">
        <v>19</v>
      </c>
      <c r="E4" s="10">
        <v>0.75</v>
      </c>
    </row>
    <row r="5" spans="1:5" ht="25.5" x14ac:dyDescent="0.2">
      <c r="A5" s="7" t="s">
        <v>3</v>
      </c>
      <c r="B5" s="21">
        <f>B11</f>
        <v>1095</v>
      </c>
      <c r="C5" s="18" t="s">
        <v>7</v>
      </c>
      <c r="D5" s="9" t="s">
        <v>20</v>
      </c>
      <c r="E5" s="10">
        <v>1</v>
      </c>
    </row>
    <row r="6" spans="1:5" ht="25.5" x14ac:dyDescent="0.2">
      <c r="A6" s="7" t="s">
        <v>4</v>
      </c>
      <c r="B6" s="22">
        <v>365</v>
      </c>
      <c r="C6" s="18" t="s">
        <v>7</v>
      </c>
      <c r="D6" s="9" t="s">
        <v>21</v>
      </c>
      <c r="E6" s="10">
        <v>1.25</v>
      </c>
    </row>
    <row r="7" spans="1:5" ht="25.5" x14ac:dyDescent="0.2">
      <c r="A7" s="7" t="s">
        <v>4</v>
      </c>
      <c r="B7" s="22">
        <v>366</v>
      </c>
      <c r="C7" s="18" t="s">
        <v>7</v>
      </c>
    </row>
    <row r="8" spans="1:5" x14ac:dyDescent="0.2">
      <c r="A8" s="7"/>
      <c r="B8" s="28"/>
      <c r="C8" s="3"/>
    </row>
    <row r="9" spans="1:5" x14ac:dyDescent="0.2">
      <c r="A9" s="6" t="s">
        <v>5</v>
      </c>
      <c r="B9" s="27">
        <v>45658</v>
      </c>
      <c r="C9" s="2" t="s">
        <v>8</v>
      </c>
      <c r="D9" s="11"/>
    </row>
    <row r="10" spans="1:5" x14ac:dyDescent="0.2">
      <c r="A10" s="6" t="s">
        <v>13</v>
      </c>
      <c r="B10" s="4">
        <v>46752</v>
      </c>
      <c r="C10" s="2" t="s">
        <v>8</v>
      </c>
      <c r="D10" s="11"/>
    </row>
    <row r="11" spans="1:5" x14ac:dyDescent="0.2">
      <c r="A11" s="2"/>
      <c r="B11" s="13">
        <f>B10-B9+1</f>
        <v>1095</v>
      </c>
      <c r="C11" s="3"/>
      <c r="D11" s="11"/>
    </row>
    <row r="12" spans="1:5" x14ac:dyDescent="0.2">
      <c r="A12" s="2"/>
      <c r="C12" s="3"/>
      <c r="D12" s="11"/>
    </row>
    <row r="13" spans="1:5" x14ac:dyDescent="0.2">
      <c r="A13" s="8" t="s">
        <v>22</v>
      </c>
    </row>
    <row r="15" spans="1:5" x14ac:dyDescent="0.2">
      <c r="E15" s="5"/>
    </row>
    <row r="17" spans="5:5" x14ac:dyDescent="0.2">
      <c r="E1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453D-5ACF-44A8-8EB3-97C8B76D942C}">
  <dimension ref="A1:E23"/>
  <sheetViews>
    <sheetView workbookViewId="0"/>
  </sheetViews>
  <sheetFormatPr defaultColWidth="9.140625" defaultRowHeight="12.75" x14ac:dyDescent="0.2"/>
  <cols>
    <col min="1" max="1" width="36.28515625" style="1" customWidth="1"/>
    <col min="2" max="2" width="12.42578125" style="1" customWidth="1"/>
    <col min="3" max="3" width="24.5703125" style="1" customWidth="1"/>
    <col min="4" max="4" width="80.7109375" style="1" customWidth="1"/>
    <col min="5" max="5" width="20.7109375" style="1" customWidth="1"/>
    <col min="6" max="16384" width="9.140625" style="1"/>
  </cols>
  <sheetData>
    <row r="1" spans="1:5" s="33" customFormat="1" ht="35.1" customHeight="1" x14ac:dyDescent="0.25">
      <c r="A1" s="32" t="s">
        <v>1</v>
      </c>
      <c r="D1" s="12" t="s">
        <v>12</v>
      </c>
      <c r="E1" s="12" t="s">
        <v>0</v>
      </c>
    </row>
    <row r="2" spans="1:5" ht="80.099999999999994" customHeight="1" x14ac:dyDescent="0.2">
      <c r="A2" s="17" t="s">
        <v>9</v>
      </c>
      <c r="B2" s="34">
        <f>B3*B4/100*(B11/B6+B14/B7+B17/B6)</f>
        <v>0</v>
      </c>
      <c r="C2" s="18" t="s">
        <v>7</v>
      </c>
      <c r="D2" s="31" t="s">
        <v>17</v>
      </c>
      <c r="E2" s="10">
        <v>0.25</v>
      </c>
    </row>
    <row r="3" spans="1:5" ht="54.95" customHeight="1" x14ac:dyDescent="0.2">
      <c r="A3" s="17" t="s">
        <v>10</v>
      </c>
      <c r="B3" s="19">
        <v>0</v>
      </c>
      <c r="C3" s="17" t="s">
        <v>6</v>
      </c>
      <c r="D3" s="31" t="s">
        <v>18</v>
      </c>
      <c r="E3" s="10">
        <v>0.5</v>
      </c>
    </row>
    <row r="4" spans="1:5" ht="270" customHeight="1" x14ac:dyDescent="0.2">
      <c r="A4" s="17" t="s">
        <v>2</v>
      </c>
      <c r="B4" s="20">
        <f>E7</f>
        <v>0</v>
      </c>
      <c r="C4" s="17" t="s">
        <v>11</v>
      </c>
      <c r="D4" s="31" t="s">
        <v>19</v>
      </c>
      <c r="E4" s="10">
        <v>0.75</v>
      </c>
    </row>
    <row r="5" spans="1:5" ht="25.5" customHeight="1" x14ac:dyDescent="0.2">
      <c r="A5" s="17" t="s">
        <v>3</v>
      </c>
      <c r="B5" s="21">
        <f>B11+B14+B17</f>
        <v>2556</v>
      </c>
      <c r="C5" s="18" t="s">
        <v>7</v>
      </c>
      <c r="D5" s="9" t="s">
        <v>20</v>
      </c>
      <c r="E5" s="10">
        <v>1</v>
      </c>
    </row>
    <row r="6" spans="1:5" ht="25.5" customHeight="1" x14ac:dyDescent="0.2">
      <c r="A6" s="17" t="s">
        <v>4</v>
      </c>
      <c r="B6" s="22">
        <v>365</v>
      </c>
      <c r="C6" s="18" t="s">
        <v>7</v>
      </c>
      <c r="D6" s="9" t="s">
        <v>21</v>
      </c>
      <c r="E6" s="10">
        <v>1.25</v>
      </c>
    </row>
    <row r="7" spans="1:5" ht="25.5" x14ac:dyDescent="0.2">
      <c r="A7" s="17" t="s">
        <v>4</v>
      </c>
      <c r="B7" s="22">
        <v>366</v>
      </c>
      <c r="C7" s="18" t="s">
        <v>7</v>
      </c>
    </row>
    <row r="8" spans="1:5" x14ac:dyDescent="0.2">
      <c r="A8" s="17"/>
      <c r="B8" s="22"/>
      <c r="C8" s="18"/>
    </row>
    <row r="9" spans="1:5" x14ac:dyDescent="0.2">
      <c r="A9" s="6" t="s">
        <v>5</v>
      </c>
      <c r="B9" s="25">
        <v>45658</v>
      </c>
      <c r="C9" s="2" t="s">
        <v>8</v>
      </c>
      <c r="D9" s="11"/>
      <c r="E9" s="11"/>
    </row>
    <row r="10" spans="1:5" ht="27" customHeight="1" x14ac:dyDescent="0.2">
      <c r="A10" s="23" t="s">
        <v>13</v>
      </c>
      <c r="B10" s="14">
        <v>46752</v>
      </c>
      <c r="C10" s="35" t="s">
        <v>7</v>
      </c>
      <c r="D10" s="18"/>
      <c r="E10" s="15"/>
    </row>
    <row r="11" spans="1:5" ht="13.5" thickBot="1" x14ac:dyDescent="0.25">
      <c r="A11" s="17"/>
      <c r="B11" s="21">
        <f>B10-B9+1</f>
        <v>1095</v>
      </c>
      <c r="C11" s="3" t="s">
        <v>7</v>
      </c>
      <c r="D11" s="11"/>
      <c r="E11" s="11"/>
    </row>
    <row r="12" spans="1:5" x14ac:dyDescent="0.2">
      <c r="A12" s="17"/>
      <c r="B12" s="26">
        <v>46753</v>
      </c>
      <c r="C12" s="3" t="s">
        <v>7</v>
      </c>
      <c r="D12" s="11"/>
      <c r="E12" s="11"/>
    </row>
    <row r="13" spans="1:5" ht="25.5" customHeight="1" x14ac:dyDescent="0.2">
      <c r="A13" s="23" t="s">
        <v>13</v>
      </c>
      <c r="B13" s="16">
        <v>47118</v>
      </c>
      <c r="C13" s="29" t="s">
        <v>15</v>
      </c>
      <c r="D13" s="30"/>
      <c r="E13" s="15"/>
    </row>
    <row r="14" spans="1:5" ht="13.5" thickBot="1" x14ac:dyDescent="0.25">
      <c r="A14" s="17"/>
      <c r="B14" s="24">
        <f>B13-B12+1</f>
        <v>366</v>
      </c>
      <c r="C14" s="3" t="s">
        <v>7</v>
      </c>
      <c r="D14" s="11"/>
      <c r="E14" s="11"/>
    </row>
    <row r="15" spans="1:5" x14ac:dyDescent="0.2">
      <c r="A15" s="17"/>
      <c r="B15" s="25">
        <v>47119</v>
      </c>
      <c r="C15" s="3" t="s">
        <v>7</v>
      </c>
      <c r="D15" s="11"/>
      <c r="E15" s="11" t="s">
        <v>14</v>
      </c>
    </row>
    <row r="16" spans="1:5" x14ac:dyDescent="0.2">
      <c r="A16" s="23" t="s">
        <v>13</v>
      </c>
      <c r="B16" s="14">
        <v>48213</v>
      </c>
      <c r="C16" s="1" t="s">
        <v>16</v>
      </c>
      <c r="D16" s="11"/>
      <c r="E16" s="11" t="s">
        <v>14</v>
      </c>
    </row>
    <row r="17" spans="1:5" x14ac:dyDescent="0.2">
      <c r="A17" s="2"/>
      <c r="B17" s="21">
        <f>B16-B15+1</f>
        <v>1095</v>
      </c>
      <c r="C17" s="3" t="s">
        <v>7</v>
      </c>
      <c r="D17" s="11"/>
      <c r="E17" s="11" t="s">
        <v>14</v>
      </c>
    </row>
    <row r="18" spans="1:5" x14ac:dyDescent="0.2">
      <c r="B18" s="5"/>
    </row>
    <row r="19" spans="1:5" x14ac:dyDescent="0.2">
      <c r="A19" s="8" t="s">
        <v>23</v>
      </c>
    </row>
    <row r="21" spans="1:5" x14ac:dyDescent="0.2">
      <c r="E21" s="5"/>
    </row>
    <row r="23" spans="1:5" x14ac:dyDescent="0.2">
      <c r="E23" s="5"/>
    </row>
  </sheetData>
  <mergeCells count="1"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C3A2-14C7-4213-8D6F-D170317BB67A}">
  <dimension ref="A1:E29"/>
  <sheetViews>
    <sheetView workbookViewId="0"/>
  </sheetViews>
  <sheetFormatPr defaultColWidth="9.140625" defaultRowHeight="12.75" x14ac:dyDescent="0.2"/>
  <cols>
    <col min="1" max="1" width="36.28515625" style="1" customWidth="1"/>
    <col min="2" max="2" width="12.42578125" style="1" customWidth="1"/>
    <col min="3" max="3" width="24.5703125" style="1" customWidth="1"/>
    <col min="4" max="4" width="80.7109375" style="1" customWidth="1"/>
    <col min="5" max="5" width="20.7109375" style="1" customWidth="1"/>
    <col min="6" max="16384" width="9.140625" style="1"/>
  </cols>
  <sheetData>
    <row r="1" spans="1:5" ht="35.1" customHeight="1" x14ac:dyDescent="0.2">
      <c r="A1" s="32" t="s">
        <v>1</v>
      </c>
      <c r="D1" s="12" t="s">
        <v>12</v>
      </c>
      <c r="E1" s="12" t="s">
        <v>0</v>
      </c>
    </row>
    <row r="2" spans="1:5" ht="80.099999999999994" customHeight="1" x14ac:dyDescent="0.2">
      <c r="A2" s="17" t="s">
        <v>9</v>
      </c>
      <c r="B2" s="34">
        <f>B3*B4/100*(B11/B6+B14/B7+B17/B6+B20/B7+B23/B6)</f>
        <v>0</v>
      </c>
      <c r="C2" s="18" t="s">
        <v>7</v>
      </c>
      <c r="D2" s="31" t="s">
        <v>17</v>
      </c>
      <c r="E2" s="10">
        <v>0.25</v>
      </c>
    </row>
    <row r="3" spans="1:5" ht="54.95" customHeight="1" x14ac:dyDescent="0.2">
      <c r="A3" s="17" t="s">
        <v>10</v>
      </c>
      <c r="B3" s="19">
        <v>0</v>
      </c>
      <c r="C3" s="17" t="s">
        <v>6</v>
      </c>
      <c r="D3" s="31" t="s">
        <v>18</v>
      </c>
      <c r="E3" s="10">
        <v>0.5</v>
      </c>
    </row>
    <row r="4" spans="1:5" ht="270" customHeight="1" x14ac:dyDescent="0.2">
      <c r="A4" s="17" t="s">
        <v>2</v>
      </c>
      <c r="B4" s="20">
        <f>E7</f>
        <v>0</v>
      </c>
      <c r="C4" s="17" t="s">
        <v>11</v>
      </c>
      <c r="D4" s="31" t="s">
        <v>19</v>
      </c>
      <c r="E4" s="10">
        <v>0.75</v>
      </c>
    </row>
    <row r="5" spans="1:5" ht="25.5" x14ac:dyDescent="0.2">
      <c r="A5" s="17" t="s">
        <v>3</v>
      </c>
      <c r="B5" s="21">
        <f>B11+B14+B17+B20+B23</f>
        <v>4017</v>
      </c>
      <c r="C5" s="18" t="s">
        <v>7</v>
      </c>
      <c r="D5" s="9" t="s">
        <v>20</v>
      </c>
      <c r="E5" s="10">
        <v>1</v>
      </c>
    </row>
    <row r="6" spans="1:5" ht="25.5" x14ac:dyDescent="0.2">
      <c r="A6" s="17" t="s">
        <v>4</v>
      </c>
      <c r="B6" s="22">
        <v>365</v>
      </c>
      <c r="C6" s="18" t="s">
        <v>7</v>
      </c>
      <c r="D6" s="9" t="s">
        <v>21</v>
      </c>
      <c r="E6" s="10">
        <v>1.25</v>
      </c>
    </row>
    <row r="7" spans="1:5" ht="25.5" x14ac:dyDescent="0.2">
      <c r="A7" s="17" t="s">
        <v>4</v>
      </c>
      <c r="B7" s="22">
        <v>366</v>
      </c>
      <c r="C7" s="18" t="s">
        <v>7</v>
      </c>
    </row>
    <row r="8" spans="1:5" x14ac:dyDescent="0.2">
      <c r="A8" s="17"/>
      <c r="B8" s="22"/>
      <c r="C8" s="18"/>
    </row>
    <row r="9" spans="1:5" x14ac:dyDescent="0.2">
      <c r="A9" s="6" t="s">
        <v>5</v>
      </c>
      <c r="B9" s="25">
        <v>45658</v>
      </c>
      <c r="C9" s="2" t="s">
        <v>8</v>
      </c>
      <c r="D9" s="11"/>
      <c r="E9" s="11"/>
    </row>
    <row r="10" spans="1:5" ht="27" customHeight="1" x14ac:dyDescent="0.2">
      <c r="A10" s="23" t="s">
        <v>13</v>
      </c>
      <c r="B10" s="14">
        <v>46752</v>
      </c>
      <c r="C10" s="18" t="s">
        <v>7</v>
      </c>
      <c r="D10" s="17"/>
      <c r="E10" s="15"/>
    </row>
    <row r="11" spans="1:5" ht="13.5" thickBot="1" x14ac:dyDescent="0.25">
      <c r="A11" s="17"/>
      <c r="B11" s="21">
        <f>B10-B9+1</f>
        <v>1095</v>
      </c>
      <c r="C11" s="3" t="s">
        <v>7</v>
      </c>
      <c r="D11" s="11"/>
      <c r="E11" s="11"/>
    </row>
    <row r="12" spans="1:5" x14ac:dyDescent="0.2">
      <c r="A12" s="17"/>
      <c r="B12" s="26">
        <v>46753</v>
      </c>
      <c r="C12" s="3" t="s">
        <v>7</v>
      </c>
      <c r="D12" s="11"/>
      <c r="E12" s="11"/>
    </row>
    <row r="13" spans="1:5" ht="25.5" customHeight="1" x14ac:dyDescent="0.2">
      <c r="A13" s="23" t="s">
        <v>13</v>
      </c>
      <c r="B13" s="16">
        <v>47118</v>
      </c>
      <c r="C13" s="18" t="s">
        <v>7</v>
      </c>
      <c r="D13" s="17"/>
      <c r="E13" s="15"/>
    </row>
    <row r="14" spans="1:5" ht="13.5" thickBot="1" x14ac:dyDescent="0.25">
      <c r="A14" s="17"/>
      <c r="B14" s="24">
        <f>B13-B12+1</f>
        <v>366</v>
      </c>
      <c r="C14" s="3" t="s">
        <v>7</v>
      </c>
      <c r="D14" s="11"/>
      <c r="E14" s="11"/>
    </row>
    <row r="15" spans="1:5" x14ac:dyDescent="0.2">
      <c r="A15" s="17"/>
      <c r="B15" s="25">
        <v>47119</v>
      </c>
      <c r="C15" s="3" t="s">
        <v>7</v>
      </c>
      <c r="D15" s="11"/>
      <c r="E15" s="11"/>
    </row>
    <row r="16" spans="1:5" x14ac:dyDescent="0.2">
      <c r="A16" s="23" t="s">
        <v>13</v>
      </c>
      <c r="B16" s="14">
        <v>48213</v>
      </c>
      <c r="C16" s="3" t="s">
        <v>7</v>
      </c>
      <c r="D16" s="11"/>
      <c r="E16" s="11"/>
    </row>
    <row r="17" spans="1:5" ht="13.5" thickBot="1" x14ac:dyDescent="0.25">
      <c r="A17" s="2"/>
      <c r="B17" s="21">
        <f>B16-B15+1</f>
        <v>1095</v>
      </c>
      <c r="C17" s="3" t="s">
        <v>7</v>
      </c>
      <c r="D17" s="11"/>
      <c r="E17" s="11"/>
    </row>
    <row r="18" spans="1:5" x14ac:dyDescent="0.2">
      <c r="A18" s="17"/>
      <c r="B18" s="26">
        <v>48214</v>
      </c>
      <c r="C18" s="3" t="s">
        <v>7</v>
      </c>
      <c r="D18" s="11"/>
      <c r="E18" s="11"/>
    </row>
    <row r="19" spans="1:5" ht="25.5" customHeight="1" x14ac:dyDescent="0.2">
      <c r="A19" s="23" t="s">
        <v>13</v>
      </c>
      <c r="B19" s="16">
        <v>48579</v>
      </c>
      <c r="C19" s="29" t="s">
        <v>25</v>
      </c>
      <c r="D19" s="30"/>
      <c r="E19" s="15"/>
    </row>
    <row r="20" spans="1:5" ht="13.5" thickBot="1" x14ac:dyDescent="0.25">
      <c r="A20" s="17"/>
      <c r="B20" s="24">
        <f>B19-B18+1</f>
        <v>366</v>
      </c>
      <c r="C20" s="3" t="s">
        <v>7</v>
      </c>
      <c r="D20" s="11"/>
      <c r="E20" s="11"/>
    </row>
    <row r="21" spans="1:5" x14ac:dyDescent="0.2">
      <c r="A21" s="17"/>
      <c r="B21" s="25">
        <v>48580</v>
      </c>
      <c r="C21" s="3" t="s">
        <v>7</v>
      </c>
      <c r="D21" s="11"/>
      <c r="E21" s="11" t="s">
        <v>27</v>
      </c>
    </row>
    <row r="22" spans="1:5" x14ac:dyDescent="0.2">
      <c r="A22" s="23" t="s">
        <v>13</v>
      </c>
      <c r="B22" s="14">
        <v>49674</v>
      </c>
      <c r="C22" s="1" t="s">
        <v>26</v>
      </c>
      <c r="D22" s="11"/>
      <c r="E22" s="11" t="s">
        <v>27</v>
      </c>
    </row>
    <row r="23" spans="1:5" x14ac:dyDescent="0.2">
      <c r="A23" s="2"/>
      <c r="B23" s="21">
        <f>B22-B21+1</f>
        <v>1095</v>
      </c>
      <c r="C23" s="3" t="s">
        <v>7</v>
      </c>
      <c r="D23" s="11"/>
      <c r="E23" s="11" t="s">
        <v>27</v>
      </c>
    </row>
    <row r="24" spans="1:5" x14ac:dyDescent="0.2">
      <c r="B24" s="5"/>
    </row>
    <row r="25" spans="1:5" x14ac:dyDescent="0.2">
      <c r="A25" s="8" t="s">
        <v>24</v>
      </c>
    </row>
    <row r="27" spans="1:5" x14ac:dyDescent="0.2">
      <c r="E27" s="5"/>
    </row>
    <row r="29" spans="1:5" x14ac:dyDescent="0.2">
      <c r="E29" s="5"/>
    </row>
  </sheetData>
  <mergeCells count="1">
    <mergeCell ref="C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до 2028 г.</vt:lpstr>
      <vt:lpstr>расчет после 2028 г. до 2032 г.</vt:lpstr>
      <vt:lpstr>расчет после 2032 г.до 2036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Фонд Омский</cp:lastModifiedBy>
  <dcterms:created xsi:type="dcterms:W3CDTF">2019-02-11T05:12:33Z</dcterms:created>
  <dcterms:modified xsi:type="dcterms:W3CDTF">2025-08-06T12:09:40Z</dcterms:modified>
</cp:coreProperties>
</file>